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defaultThemeVersion="124226"/>
  <mc:AlternateContent xmlns:mc="http://schemas.openxmlformats.org/markup-compatibility/2006">
    <mc:Choice Requires="x15">
      <x15ac:absPath xmlns:x15ac="http://schemas.microsoft.com/office/spreadsheetml/2010/11/ac" url="C:\Users\49602121513\Downloads\"/>
    </mc:Choice>
  </mc:AlternateContent>
  <xr:revisionPtr revIDLastSave="0" documentId="13_ncr:1_{64DA0B57-4DC1-4D48-9DD1-152782BA1C11}" xr6:coauthVersionLast="36" xr6:coauthVersionMax="36" xr10:uidLastSave="{00000000-0000-0000-0000-000000000000}"/>
  <bookViews>
    <workbookView xWindow="32760" yWindow="32760" windowWidth="20496" windowHeight="7536" xr2:uid="{00000000-000D-0000-FFFF-FFFF00000000}"/>
  </bookViews>
  <sheets>
    <sheet name="tegevuskava ja eelarve" sheetId="1" r:id="rId1"/>
  </sheets>
  <definedNames>
    <definedName name="_xlnm._FilterDatabase" localSheetId="0" hidden="1">'tegevuskava ja eelarve'!#REF!</definedName>
  </definedNames>
  <calcPr calcId="191029"/>
</workbook>
</file>

<file path=xl/calcChain.xml><?xml version="1.0" encoding="utf-8"?>
<calcChain xmlns="http://schemas.openxmlformats.org/spreadsheetml/2006/main">
  <c r="I27" i="1" l="1"/>
  <c r="L27" i="1"/>
  <c r="L26" i="1"/>
  <c r="F26" i="1"/>
  <c r="G26" i="1"/>
  <c r="H26" i="1"/>
  <c r="I26" i="1"/>
  <c r="J26" i="1"/>
  <c r="K26" i="1"/>
  <c r="F27" i="1"/>
  <c r="G27" i="1"/>
  <c r="H27" i="1"/>
  <c r="J27" i="1"/>
  <c r="K27" i="1"/>
  <c r="E27" i="1"/>
  <c r="E26" i="1"/>
  <c r="N17" i="1" l="1"/>
  <c r="L15" i="1"/>
  <c r="N15" i="1" s="1"/>
  <c r="L14" i="1"/>
  <c r="N14" i="1" s="1"/>
  <c r="M13" i="1"/>
  <c r="M9" i="1" s="1"/>
  <c r="K13" i="1"/>
  <c r="K9" i="1" s="1"/>
  <c r="J13" i="1"/>
  <c r="J9" i="1" s="1"/>
  <c r="I13" i="1"/>
  <c r="I9" i="1" s="1"/>
  <c r="H13" i="1"/>
  <c r="H9" i="1" s="1"/>
  <c r="G13" i="1"/>
  <c r="G9" i="1" s="1"/>
  <c r="F13" i="1"/>
  <c r="F9" i="1"/>
  <c r="E13" i="1"/>
  <c r="E9" i="1" s="1"/>
  <c r="D13" i="1"/>
  <c r="D9" i="1"/>
  <c r="L13" i="1" l="1"/>
  <c r="L9" i="1" s="1"/>
  <c r="N13" i="1"/>
  <c r="N9" i="1"/>
  <c r="H25" i="1"/>
  <c r="I25" i="1" l="1"/>
  <c r="K25" i="1"/>
  <c r="J25" i="1" l="1"/>
  <c r="F25" i="1"/>
  <c r="G25" i="1"/>
  <c r="L25" i="1" l="1"/>
  <c r="E2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Aivi Kuivonen</author>
  </authors>
  <commentList>
    <comment ref="M8" authorId="0" shapeId="0" xr:uid="{00000000-0006-0000-0000-000001000000}">
      <text>
        <r>
          <rPr>
            <b/>
            <sz val="9"/>
            <color indexed="81"/>
            <rFont val="Tahoma"/>
            <family val="2"/>
            <charset val="186"/>
          </rPr>
          <t>Aivi Kuivonen:</t>
        </r>
        <r>
          <rPr>
            <sz val="9"/>
            <color indexed="81"/>
            <rFont val="Tahoma"/>
            <family val="2"/>
            <charset val="186"/>
          </rPr>
          <t xml:space="preserve">
Täidetakse siis, kui TAT näeb ette projekti partneri, kellel tekviad kulud</t>
        </r>
      </text>
    </comment>
    <comment ref="B10" authorId="0" shapeId="0" xr:uid="{00000000-0006-0000-0000-000002000000}">
      <text>
        <r>
          <rPr>
            <b/>
            <sz val="9"/>
            <color indexed="81"/>
            <rFont val="Tahoma"/>
            <family val="2"/>
            <charset val="186"/>
          </rPr>
          <t>Aivi Kuivonen:</t>
        </r>
        <r>
          <rPr>
            <sz val="9"/>
            <color indexed="81"/>
            <rFont val="Tahoma"/>
            <family val="2"/>
            <charset val="186"/>
          </rPr>
          <t xml:space="preserve">
Tekib siis, kui projekt on e-toetuste keskkonda sisestatud</t>
        </r>
      </text>
    </comment>
    <comment ref="B11" authorId="0" shapeId="0" xr:uid="{00000000-0006-0000-0000-000003000000}">
      <text>
        <r>
          <rPr>
            <b/>
            <sz val="9"/>
            <color indexed="81"/>
            <rFont val="Tahoma"/>
            <family val="2"/>
            <charset val="186"/>
          </rPr>
          <t>Aivi Kuivonen:</t>
        </r>
        <r>
          <rPr>
            <sz val="9"/>
            <color indexed="81"/>
            <rFont val="Tahoma"/>
            <family val="2"/>
            <charset val="186"/>
          </rPr>
          <t xml:space="preserve">
TATis sätestatud projekti abikõlblikkuse periood</t>
        </r>
      </text>
    </comment>
  </commentList>
</comments>
</file>

<file path=xl/sharedStrings.xml><?xml version="1.0" encoding="utf-8"?>
<sst xmlns="http://schemas.openxmlformats.org/spreadsheetml/2006/main" count="56" uniqueCount="38">
  <si>
    <t>Rea nr</t>
  </si>
  <si>
    <t>2.1</t>
  </si>
  <si>
    <t>2.2</t>
  </si>
  <si>
    <t>Aasta</t>
  </si>
  <si>
    <t>Kokku</t>
  </si>
  <si>
    <t>Finantsallikate jaotus</t>
  </si>
  <si>
    <t>Summa</t>
  </si>
  <si>
    <t xml:space="preserve">Kaudsed kulud </t>
  </si>
  <si>
    <t>Projekti tegevused ja kulukohad</t>
  </si>
  <si>
    <t>Abikõlblik kulu (elluviija+ partner)</t>
  </si>
  <si>
    <t>Elluviija abikõlblik kulu (EUR)</t>
  </si>
  <si>
    <t>Projekti juhtimine</t>
  </si>
  <si>
    <t>Toetatavate projektide eelarve kokku aastate lõikes (rida 2 + rida 3)</t>
  </si>
  <si>
    <t>Osa 2: Projektide finantsplaan</t>
  </si>
  <si>
    <t>Otsesed kulud</t>
  </si>
  <si>
    <t xml:space="preserve">Toetus kokku </t>
  </si>
  <si>
    <t>sh ISFi/AMIFi/BMVI osalus</t>
  </si>
  <si>
    <t xml:space="preserve">sh riiklik kaasfinantseering </t>
  </si>
  <si>
    <t>Tegevuskava ja eelarve</t>
  </si>
  <si>
    <t>logo</t>
  </si>
  <si>
    <t>Kulu detailne kirjeldus</t>
  </si>
  <si>
    <t>Esitada allkirjastatult hiljemalt 15 tööpäeva jooksul pärast toetuse andmise tingimuste (TAT)/toetuslepingu kinnitamist. Tegevuskava ja eelarveridade vahelist jaotust tohib muuta kuni kaks korda aastas (taotlus esitada Siseministeeriumile 15. jaanuariks või 15. juuniks). Tegevuskava ja eelarve muutmist ei ole vaja taotleda järgmistel juhtudel:
-	eelarverida suureneb vähem kui 15% kinnitatud eelarvereale plaanitud summast;
-	eelarvereale planeeritud summa jaotus muutub aastate lõikes vähem kui 15%;
-	täpsustub tegevuste kulude detailne kirjeldus.</t>
  </si>
  <si>
    <t>Abikõlblik kulu² (EUR)</t>
  </si>
  <si>
    <t>partneri abikõlblik kulu (EUR)</t>
  </si>
  <si>
    <t>Avalikustamise nõuete täitmine</t>
  </si>
  <si>
    <t>Abikõlblikkuse periood: 01.01.2023-31.12.2029</t>
  </si>
  <si>
    <t xml:space="preserve">Projekti nimetus: "Automatiseeritud piiriületuse toimivuse tagamine piiripunktides Tallinn-1, Narva -1 ja Saatse" </t>
  </si>
  <si>
    <t>Projekti eesmärk: Automatiseeritud piiriületuse toimivuse tagamine piiripunktides Tallinn-1, Narva -1 ja Saatse</t>
  </si>
  <si>
    <t>9.1.</t>
  </si>
  <si>
    <t>9.1.1</t>
  </si>
  <si>
    <t>Projektijuhi tööjõukulu</t>
  </si>
  <si>
    <t>9.1.2</t>
  </si>
  <si>
    <t>ABC väravate rendimakse tasumine ning toimimise tagamine</t>
  </si>
  <si>
    <t>Piirikontrolliväravate rendikulu ja väravate toimimisega kaasnev kulu.</t>
  </si>
  <si>
    <t>9.1.3</t>
  </si>
  <si>
    <t>9.2</t>
  </si>
  <si>
    <t>SFOSi kood: BMVI.1.01.23-0010</t>
  </si>
  <si>
    <t>Avalikustamisega seotud kulu (kleebiste, infotahvlite tellimine, viite lisamine videomaterjalidesse jne)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</si>
</sst>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k_r_-;\-* #,##0.00\ _k_r_-;_-* &quot;-&quot;??\ _k_r_-;_-@_-"/>
    <numFmt numFmtId="165" formatCode="_(* #,##0.00_);_(* \(#,##0.00\);_(* &quot;-&quot;??_);_(@_)"/>
    <numFmt numFmtId="166" formatCode="&quot; &quot;#,##0.00&quot; &quot;;&quot; (&quot;#,##0.00&quot;)&quot;;&quot; -&quot;00&quot; &quot;;&quot; &quot;@&quot; &quot;"/>
  </numFmts>
  <fonts count="21">
    <font>
      <sz val="10"/>
      <name val="Arial"/>
      <charset val="186"/>
    </font>
    <font>
      <sz val="8"/>
      <name val="Arial"/>
      <family val="2"/>
      <charset val="186"/>
    </font>
    <font>
      <sz val="10"/>
      <name val="Arial"/>
      <family val="2"/>
      <charset val="186"/>
    </font>
    <font>
      <b/>
      <sz val="10"/>
      <name val="Arial"/>
      <family val="2"/>
      <charset val="186"/>
    </font>
    <font>
      <b/>
      <i/>
      <sz val="10"/>
      <name val="Arial"/>
      <family val="2"/>
      <charset val="186"/>
    </font>
    <font>
      <sz val="10"/>
      <name val="Helv"/>
    </font>
    <font>
      <sz val="10"/>
      <name val="Arial"/>
      <family val="2"/>
      <charset val="186"/>
    </font>
    <font>
      <sz val="9"/>
      <color indexed="81"/>
      <name val="Tahoma"/>
      <family val="2"/>
      <charset val="186"/>
    </font>
    <font>
      <b/>
      <sz val="9"/>
      <color indexed="81"/>
      <name val="Tahoma"/>
      <family val="2"/>
      <charset val="186"/>
    </font>
    <font>
      <i/>
      <sz val="10"/>
      <name val="Arial"/>
      <family val="2"/>
      <charset val="186"/>
    </font>
    <font>
      <b/>
      <sz val="14"/>
      <name val="Arial"/>
      <family val="2"/>
      <charset val="186"/>
    </font>
    <font>
      <sz val="14"/>
      <name val="Arial"/>
      <family val="2"/>
      <charset val="186"/>
    </font>
    <font>
      <sz val="11"/>
      <color theme="1"/>
      <name val="Calibri"/>
      <family val="2"/>
      <charset val="186"/>
      <scheme val="minor"/>
    </font>
    <font>
      <sz val="10"/>
      <color rgb="FF000000"/>
      <name val="Arial"/>
      <family val="2"/>
      <charset val="186"/>
    </font>
    <font>
      <sz val="11"/>
      <color rgb="FF000000"/>
      <name val="Calibri"/>
      <family val="2"/>
      <charset val="186"/>
    </font>
    <font>
      <sz val="10"/>
      <color rgb="FF000000"/>
      <name val="Helv"/>
      <charset val="186"/>
    </font>
    <font>
      <sz val="10"/>
      <color theme="4"/>
      <name val="Arial"/>
      <family val="2"/>
      <charset val="186"/>
    </font>
    <font>
      <sz val="10"/>
      <color theme="0" tint="-0.14999847407452621"/>
      <name val="Arial"/>
      <family val="2"/>
      <charset val="186"/>
    </font>
    <font>
      <b/>
      <sz val="10"/>
      <color theme="1"/>
      <name val="Arial"/>
      <family val="2"/>
      <charset val="186"/>
    </font>
    <font>
      <b/>
      <i/>
      <sz val="10"/>
      <color theme="1"/>
      <name val="Arial"/>
      <family val="2"/>
      <charset val="186"/>
    </font>
    <font>
      <b/>
      <sz val="10"/>
      <color rgb="FFFF0000"/>
      <name val="Arial"/>
      <family val="2"/>
      <charset val="186"/>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2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50">
    <xf numFmtId="0" fontId="0" fillId="0" borderId="0"/>
    <xf numFmtId="166" fontId="13" fillId="0" borderId="0" applyFont="0" applyFill="0" applyBorder="0" applyAlignment="0" applyProtection="0"/>
    <xf numFmtId="165" fontId="4" fillId="0" borderId="0" applyFont="0" applyFill="0" applyBorder="0" applyAlignment="0" applyProtection="0"/>
    <xf numFmtId="164" fontId="6"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12" fillId="0" borderId="0"/>
    <xf numFmtId="0" fontId="2" fillId="0" borderId="0"/>
    <xf numFmtId="0" fontId="13" fillId="0" borderId="0" applyNumberFormat="0" applyFont="0" applyBorder="0" applyProtection="0"/>
    <xf numFmtId="0" fontId="2" fillId="0" borderId="0"/>
    <xf numFmtId="0" fontId="13" fillId="0" borderId="0" applyNumberFormat="0" applyFont="0" applyBorder="0" applyProtection="0"/>
    <xf numFmtId="0" fontId="12" fillId="0" borderId="0"/>
    <xf numFmtId="0" fontId="14" fillId="0" borderId="0" applyNumberFormat="0" applyBorder="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9" fontId="2" fillId="0" borderId="0" applyFont="0" applyFill="0" applyAlignment="0" applyProtection="0"/>
    <xf numFmtId="9" fontId="13" fillId="0" borderId="0" applyFont="0" applyFill="0" applyBorder="0" applyAlignment="0" applyProtection="0"/>
    <xf numFmtId="9" fontId="12" fillId="0" borderId="0" applyFont="0" applyFill="0" applyBorder="0" applyAlignment="0" applyProtection="0"/>
    <xf numFmtId="9" fontId="13"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3" fillId="0" borderId="0" applyFont="0" applyFill="0" applyBorder="0" applyAlignment="0" applyProtection="0"/>
    <xf numFmtId="0" fontId="5" fillId="0" borderId="0"/>
    <xf numFmtId="0" fontId="15" fillId="0" borderId="0" applyNumberFormat="0" applyBorder="0" applyProtection="0"/>
  </cellStyleXfs>
  <cellXfs count="99">
    <xf numFmtId="0" fontId="0" fillId="0" borderId="0" xfId="0"/>
    <xf numFmtId="0" fontId="2" fillId="0" borderId="1" xfId="0" applyFont="1" applyFill="1" applyBorder="1" applyAlignment="1">
      <alignment horizontal="left" vertical="top" wrapText="1"/>
    </xf>
    <xf numFmtId="0" fontId="2" fillId="0" borderId="0" xfId="0" applyFont="1" applyBorder="1" applyAlignment="1">
      <alignment wrapText="1"/>
    </xf>
    <xf numFmtId="49" fontId="3" fillId="0" borderId="0" xfId="0" applyNumberFormat="1" applyFont="1" applyFill="1" applyBorder="1" applyAlignment="1">
      <alignment horizontal="left" vertical="top"/>
    </xf>
    <xf numFmtId="0" fontId="3" fillId="0" borderId="0" xfId="0" applyFont="1" applyBorder="1" applyAlignment="1">
      <alignment wrapText="1"/>
    </xf>
    <xf numFmtId="0" fontId="3" fillId="0" borderId="2" xfId="0" applyFont="1" applyBorder="1" applyAlignment="1">
      <alignment wrapText="1"/>
    </xf>
    <xf numFmtId="0" fontId="2" fillId="0" borderId="0" xfId="0" applyFont="1" applyBorder="1"/>
    <xf numFmtId="3" fontId="2" fillId="0" borderId="0" xfId="0" applyNumberFormat="1" applyFont="1" applyBorder="1" applyAlignment="1">
      <alignment horizontal="right"/>
    </xf>
    <xf numFmtId="0" fontId="3" fillId="0" borderId="2" xfId="0" applyFont="1" applyBorder="1" applyAlignment="1">
      <alignment horizontal="center" wrapText="1"/>
    </xf>
    <xf numFmtId="3" fontId="2" fillId="0" borderId="0" xfId="0" applyNumberFormat="1" applyFont="1" applyBorder="1"/>
    <xf numFmtId="49" fontId="2" fillId="0" borderId="2" xfId="0" applyNumberFormat="1" applyFont="1" applyBorder="1" applyAlignment="1">
      <alignment horizontal="left"/>
    </xf>
    <xf numFmtId="0" fontId="2" fillId="0" borderId="2" xfId="0" applyFont="1" applyBorder="1" applyAlignment="1" applyProtection="1">
      <alignment horizontal="left" vertical="top" wrapText="1" indent="1" shrinkToFit="1"/>
    </xf>
    <xf numFmtId="0" fontId="2" fillId="0" borderId="2" xfId="0" applyFont="1" applyBorder="1" applyAlignment="1">
      <alignment horizontal="left" vertical="top" wrapText="1" indent="1"/>
    </xf>
    <xf numFmtId="0" fontId="3" fillId="0" borderId="2" xfId="0" applyFont="1" applyBorder="1" applyAlignment="1" applyProtection="1">
      <alignment horizontal="left" vertical="top" wrapText="1" shrinkToFit="1"/>
    </xf>
    <xf numFmtId="0" fontId="3" fillId="0" borderId="2" xfId="0" applyFont="1" applyBorder="1" applyAlignment="1">
      <alignment horizontal="right" vertical="top" wrapText="1"/>
    </xf>
    <xf numFmtId="0" fontId="3" fillId="0" borderId="1" xfId="0" applyFont="1" applyBorder="1" applyAlignment="1">
      <alignment horizontal="center" wrapText="1"/>
    </xf>
    <xf numFmtId="0" fontId="3" fillId="0" borderId="2" xfId="0" applyFont="1" applyBorder="1" applyAlignment="1">
      <alignment horizontal="left"/>
    </xf>
    <xf numFmtId="0" fontId="3" fillId="0" borderId="2" xfId="0" applyFont="1" applyBorder="1" applyAlignment="1">
      <alignment vertical="top" wrapText="1"/>
    </xf>
    <xf numFmtId="0" fontId="0" fillId="0" borderId="2" xfId="0" applyBorder="1" applyAlignment="1">
      <alignment wrapText="1"/>
    </xf>
    <xf numFmtId="4" fontId="2" fillId="0" borderId="1" xfId="0" applyNumberFormat="1" applyFont="1" applyFill="1" applyBorder="1" applyAlignment="1">
      <alignment horizontal="right" vertical="center"/>
    </xf>
    <xf numFmtId="4" fontId="3" fillId="0" borderId="3" xfId="0" applyNumberFormat="1" applyFont="1" applyFill="1" applyBorder="1" applyAlignment="1">
      <alignment horizontal="right" vertical="center"/>
    </xf>
    <xf numFmtId="0" fontId="3" fillId="0" borderId="2" xfId="3" applyNumberFormat="1" applyFont="1" applyBorder="1" applyAlignment="1">
      <alignment horizontal="center"/>
    </xf>
    <xf numFmtId="4" fontId="3" fillId="0" borderId="2" xfId="0" applyNumberFormat="1" applyFont="1" applyBorder="1" applyAlignment="1">
      <alignment horizontal="right"/>
    </xf>
    <xf numFmtId="4" fontId="3" fillId="0" borderId="2" xfId="0" applyNumberFormat="1" applyFont="1" applyFill="1" applyBorder="1" applyAlignment="1"/>
    <xf numFmtId="49" fontId="3" fillId="0" borderId="2" xfId="0" applyNumberFormat="1" applyFont="1" applyBorder="1" applyAlignment="1">
      <alignment vertical="top"/>
    </xf>
    <xf numFmtId="0" fontId="3" fillId="2" borderId="2" xfId="0" applyFont="1" applyFill="1" applyBorder="1" applyAlignment="1">
      <alignment horizontal="center" vertical="top" wrapText="1"/>
    </xf>
    <xf numFmtId="4" fontId="2" fillId="2" borderId="2" xfId="0" applyNumberFormat="1" applyFont="1" applyFill="1" applyBorder="1" applyAlignment="1">
      <alignment horizontal="right" vertical="center"/>
    </xf>
    <xf numFmtId="4" fontId="3" fillId="2" borderId="4" xfId="0" applyNumberFormat="1" applyFont="1" applyFill="1" applyBorder="1" applyAlignment="1">
      <alignment horizontal="right" vertical="center"/>
    </xf>
    <xf numFmtId="49" fontId="3" fillId="0" borderId="5" xfId="0" applyNumberFormat="1"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3" fontId="3" fillId="0" borderId="6" xfId="0" applyNumberFormat="1" applyFont="1" applyFill="1" applyBorder="1" applyAlignment="1">
      <alignment horizontal="center" vertical="center" wrapText="1"/>
    </xf>
    <xf numFmtId="3" fontId="3" fillId="2" borderId="5" xfId="0"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16" fontId="2" fillId="0" borderId="7" xfId="0" applyNumberFormat="1" applyFont="1" applyBorder="1" applyAlignment="1">
      <alignment horizontal="left" vertical="center" wrapText="1"/>
    </xf>
    <xf numFmtId="4" fontId="3" fillId="2" borderId="8" xfId="0" applyNumberFormat="1" applyFont="1" applyFill="1" applyBorder="1" applyAlignment="1">
      <alignment horizontal="right" vertical="center"/>
    </xf>
    <xf numFmtId="49" fontId="3" fillId="0" borderId="9" xfId="0" applyNumberFormat="1" applyFont="1" applyFill="1" applyBorder="1" applyAlignment="1">
      <alignment horizontal="left" vertical="top"/>
    </xf>
    <xf numFmtId="4" fontId="3" fillId="2" borderId="8" xfId="0" applyNumberFormat="1" applyFont="1" applyFill="1" applyBorder="1" applyAlignment="1">
      <alignment vertical="center"/>
    </xf>
    <xf numFmtId="4" fontId="16" fillId="0" borderId="10" xfId="0" applyNumberFormat="1" applyFont="1" applyFill="1" applyBorder="1" applyAlignment="1">
      <alignment horizontal="right" vertical="center"/>
    </xf>
    <xf numFmtId="4" fontId="16" fillId="2" borderId="11" xfId="0" applyNumberFormat="1" applyFont="1" applyFill="1" applyBorder="1" applyAlignment="1">
      <alignment horizontal="right" vertical="center"/>
    </xf>
    <xf numFmtId="4" fontId="3" fillId="2" borderId="12" xfId="0" applyNumberFormat="1" applyFont="1" applyFill="1" applyBorder="1" applyAlignment="1">
      <alignment vertical="center"/>
    </xf>
    <xf numFmtId="0" fontId="17" fillId="0" borderId="0" xfId="0" applyFont="1"/>
    <xf numFmtId="0" fontId="2" fillId="3" borderId="1" xfId="0" applyFont="1" applyFill="1" applyBorder="1" applyAlignment="1">
      <alignment horizontal="left" vertical="top" wrapText="1"/>
    </xf>
    <xf numFmtId="4" fontId="2" fillId="3" borderId="1" xfId="0" applyNumberFormat="1" applyFont="1" applyFill="1" applyBorder="1" applyAlignment="1">
      <alignment horizontal="right" vertical="center"/>
    </xf>
    <xf numFmtId="49" fontId="3" fillId="0" borderId="14" xfId="0" applyNumberFormat="1" applyFont="1" applyFill="1" applyBorder="1" applyAlignment="1">
      <alignment horizontal="left" vertical="top"/>
    </xf>
    <xf numFmtId="0" fontId="2" fillId="0" borderId="15" xfId="0" applyFont="1" applyFill="1" applyBorder="1" applyAlignment="1">
      <alignment horizontal="left" vertical="top" wrapText="1"/>
    </xf>
    <xf numFmtId="4" fontId="2" fillId="0" borderId="6" xfId="0" applyNumberFormat="1" applyFont="1" applyFill="1" applyBorder="1" applyAlignment="1">
      <alignment horizontal="right" vertical="center"/>
    </xf>
    <xf numFmtId="4" fontId="2" fillId="2" borderId="5" xfId="0" applyNumberFormat="1" applyFont="1" applyFill="1" applyBorder="1" applyAlignment="1">
      <alignment horizontal="right" vertical="center"/>
    </xf>
    <xf numFmtId="4" fontId="3" fillId="2" borderId="16" xfId="0" applyNumberFormat="1" applyFont="1" applyFill="1" applyBorder="1" applyAlignment="1">
      <alignment vertical="center"/>
    </xf>
    <xf numFmtId="0" fontId="0" fillId="0" borderId="2" xfId="0" applyBorder="1"/>
    <xf numFmtId="0" fontId="3" fillId="0" borderId="1" xfId="4" applyNumberFormat="1" applyFont="1" applyBorder="1" applyAlignment="1">
      <alignment horizontal="center"/>
    </xf>
    <xf numFmtId="0" fontId="3" fillId="0" borderId="2" xfId="4" applyNumberFormat="1" applyFont="1" applyFill="1" applyBorder="1" applyAlignment="1">
      <alignment horizontal="center"/>
    </xf>
    <xf numFmtId="0" fontId="3" fillId="0" borderId="1" xfId="4" applyNumberFormat="1" applyFont="1" applyFill="1" applyBorder="1" applyAlignment="1">
      <alignment horizontal="center"/>
    </xf>
    <xf numFmtId="49" fontId="3" fillId="3" borderId="9" xfId="0" applyNumberFormat="1" applyFont="1" applyFill="1" applyBorder="1" applyAlignment="1">
      <alignment horizontal="left" vertical="top"/>
    </xf>
    <xf numFmtId="4" fontId="2" fillId="3" borderId="2" xfId="0" applyNumberFormat="1" applyFont="1" applyFill="1" applyBorder="1" applyAlignment="1">
      <alignment horizontal="right" vertical="center"/>
    </xf>
    <xf numFmtId="4" fontId="3" fillId="3" borderId="8" xfId="0" applyNumberFormat="1" applyFont="1" applyFill="1" applyBorder="1" applyAlignment="1">
      <alignment vertical="center"/>
    </xf>
    <xf numFmtId="4" fontId="3" fillId="0" borderId="4" xfId="0" applyNumberFormat="1" applyFont="1" applyFill="1" applyBorder="1" applyAlignment="1"/>
    <xf numFmtId="4" fontId="3" fillId="0" borderId="4" xfId="0" applyNumberFormat="1" applyFont="1" applyBorder="1" applyAlignment="1">
      <alignment horizontal="right"/>
    </xf>
    <xf numFmtId="49" fontId="18" fillId="3" borderId="17" xfId="0" applyNumberFormat="1" applyFont="1" applyFill="1" applyBorder="1" applyAlignment="1">
      <alignment horizontal="left" vertical="top"/>
    </xf>
    <xf numFmtId="2" fontId="0" fillId="0" borderId="2" xfId="0" applyNumberFormat="1" applyBorder="1"/>
    <xf numFmtId="49" fontId="2" fillId="0" borderId="0" xfId="0" applyNumberFormat="1" applyFont="1" applyBorder="1"/>
    <xf numFmtId="0" fontId="9" fillId="0" borderId="0" xfId="0" applyFont="1" applyBorder="1" applyAlignment="1">
      <alignment wrapText="1"/>
    </xf>
    <xf numFmtId="0" fontId="0" fillId="0" borderId="0" xfId="0" applyBorder="1"/>
    <xf numFmtId="4" fontId="2" fillId="0" borderId="0" xfId="0" applyNumberFormat="1" applyFont="1" applyBorder="1"/>
    <xf numFmtId="9" fontId="2" fillId="0" borderId="2" xfId="0" applyNumberFormat="1" applyFont="1" applyBorder="1" applyAlignment="1" applyProtection="1">
      <alignment horizontal="left" vertical="top" wrapText="1" indent="1" shrinkToFit="1"/>
    </xf>
    <xf numFmtId="9" fontId="2" fillId="0" borderId="2" xfId="0" applyNumberFormat="1" applyFont="1" applyBorder="1" applyAlignment="1">
      <alignment horizontal="left" vertical="top" wrapText="1" indent="1"/>
    </xf>
    <xf numFmtId="4" fontId="0" fillId="0" borderId="2" xfId="0" applyNumberFormat="1" applyBorder="1"/>
    <xf numFmtId="4" fontId="3" fillId="0" borderId="2" xfId="0" applyNumberFormat="1" applyFont="1" applyBorder="1"/>
    <xf numFmtId="4" fontId="3" fillId="2" borderId="18" xfId="0" applyNumberFormat="1" applyFont="1" applyFill="1" applyBorder="1" applyAlignment="1">
      <alignment horizontal="right" vertical="center"/>
    </xf>
    <xf numFmtId="4" fontId="3" fillId="2" borderId="19" xfId="0" applyNumberFormat="1" applyFont="1" applyFill="1" applyBorder="1" applyAlignment="1">
      <alignment horizontal="right" vertical="center"/>
    </xf>
    <xf numFmtId="4" fontId="3" fillId="2" borderId="13" xfId="0" applyNumberFormat="1" applyFont="1" applyFill="1" applyBorder="1" applyAlignment="1">
      <alignment horizontal="right" vertical="center"/>
    </xf>
    <xf numFmtId="0" fontId="18" fillId="0" borderId="1" xfId="0" applyFont="1" applyFill="1" applyBorder="1" applyAlignment="1">
      <alignment horizontal="left" vertical="top" wrapText="1"/>
    </xf>
    <xf numFmtId="0" fontId="18" fillId="0" borderId="20" xfId="0" applyFont="1" applyFill="1" applyBorder="1" applyAlignment="1">
      <alignment horizontal="left" vertical="top" wrapText="1"/>
    </xf>
    <xf numFmtId="4" fontId="3" fillId="0" borderId="21" xfId="0" applyNumberFormat="1" applyFont="1" applyFill="1" applyBorder="1" applyAlignment="1">
      <alignment horizontal="right" vertical="center"/>
    </xf>
    <xf numFmtId="4" fontId="3" fillId="0" borderId="22" xfId="0" applyNumberFormat="1" applyFont="1" applyFill="1" applyBorder="1" applyAlignment="1">
      <alignment horizontal="right" vertical="center"/>
    </xf>
    <xf numFmtId="4" fontId="3" fillId="0" borderId="4" xfId="0" applyNumberFormat="1" applyFont="1" applyFill="1" applyBorder="1" applyAlignment="1">
      <alignment horizontal="right" vertical="center"/>
    </xf>
    <xf numFmtId="4" fontId="3" fillId="3" borderId="21" xfId="0" applyNumberFormat="1" applyFont="1" applyFill="1" applyBorder="1" applyAlignment="1">
      <alignment horizontal="right" vertical="center"/>
    </xf>
    <xf numFmtId="4" fontId="3" fillId="3" borderId="22" xfId="0" applyNumberFormat="1" applyFont="1" applyFill="1" applyBorder="1" applyAlignment="1">
      <alignment horizontal="right" vertical="center"/>
    </xf>
    <xf numFmtId="4" fontId="3" fillId="3" borderId="4" xfId="0" applyNumberFormat="1" applyFont="1" applyFill="1" applyBorder="1" applyAlignment="1">
      <alignment horizontal="right" vertical="center"/>
    </xf>
    <xf numFmtId="0" fontId="19" fillId="0" borderId="1" xfId="0" applyFont="1" applyFill="1" applyBorder="1" applyAlignment="1">
      <alignment horizontal="left" vertical="top" wrapText="1"/>
    </xf>
    <xf numFmtId="0" fontId="19" fillId="0" borderId="20" xfId="0" applyFont="1" applyFill="1" applyBorder="1" applyAlignment="1">
      <alignment horizontal="left" vertical="top" wrapText="1"/>
    </xf>
    <xf numFmtId="0" fontId="19" fillId="3" borderId="10" xfId="0" applyFont="1" applyFill="1" applyBorder="1" applyAlignment="1">
      <alignment horizontal="left" wrapText="1"/>
    </xf>
    <xf numFmtId="0" fontId="19" fillId="3" borderId="23" xfId="0" applyFont="1" applyFill="1" applyBorder="1" applyAlignment="1">
      <alignment horizontal="left" wrapText="1"/>
    </xf>
    <xf numFmtId="4" fontId="3" fillId="2" borderId="21" xfId="0" applyNumberFormat="1" applyFont="1" applyFill="1" applyBorder="1" applyAlignment="1">
      <alignment horizontal="right" vertical="center"/>
    </xf>
    <xf numFmtId="4" fontId="3" fillId="2" borderId="22" xfId="0" applyNumberFormat="1" applyFont="1" applyFill="1" applyBorder="1" applyAlignment="1">
      <alignment horizontal="right" vertical="center"/>
    </xf>
    <xf numFmtId="4" fontId="3" fillId="2" borderId="4" xfId="0" applyNumberFormat="1" applyFont="1" applyFill="1" applyBorder="1" applyAlignment="1">
      <alignment horizontal="right" vertical="center"/>
    </xf>
    <xf numFmtId="0" fontId="2" fillId="0" borderId="24" xfId="0" applyNumberFormat="1" applyFont="1" applyBorder="1" applyAlignment="1">
      <alignment horizontal="left" vertical="center" wrapText="1"/>
    </xf>
    <xf numFmtId="0" fontId="2" fillId="0" borderId="25" xfId="0" applyNumberFormat="1" applyFont="1" applyBorder="1" applyAlignment="1">
      <alignment horizontal="left" vertical="center" wrapText="1"/>
    </xf>
    <xf numFmtId="0" fontId="2" fillId="0" borderId="7" xfId="0" applyNumberFormat="1" applyFont="1" applyBorder="1" applyAlignment="1">
      <alignment horizontal="left" vertical="center" wrapText="1"/>
    </xf>
    <xf numFmtId="0" fontId="18" fillId="0" borderId="26" xfId="0" applyFont="1" applyFill="1" applyBorder="1" applyAlignment="1">
      <alignment horizontal="left" vertical="top" wrapText="1"/>
    </xf>
    <xf numFmtId="0" fontId="18" fillId="0" borderId="27" xfId="0" applyFont="1" applyFill="1" applyBorder="1" applyAlignment="1">
      <alignment horizontal="left" vertical="top" wrapText="1"/>
    </xf>
    <xf numFmtId="0" fontId="10" fillId="0" borderId="0" xfId="0" applyFont="1" applyBorder="1" applyAlignment="1"/>
    <xf numFmtId="0" fontId="11" fillId="0" borderId="0" xfId="0" applyFont="1" applyAlignment="1"/>
    <xf numFmtId="0" fontId="2" fillId="0" borderId="0" xfId="0" applyFont="1" applyBorder="1" applyAlignment="1">
      <alignment wrapText="1"/>
    </xf>
    <xf numFmtId="0" fontId="0" fillId="0" borderId="0" xfId="0" applyAlignment="1">
      <alignment wrapText="1"/>
    </xf>
    <xf numFmtId="0" fontId="3" fillId="0" borderId="0" xfId="0" applyFont="1" applyBorder="1" applyAlignment="1">
      <alignment horizontal="left" wrapText="1"/>
    </xf>
    <xf numFmtId="0" fontId="3" fillId="2" borderId="2" xfId="4" applyNumberFormat="1" applyFont="1" applyFill="1" applyBorder="1" applyAlignment="1">
      <alignment horizontal="center"/>
    </xf>
    <xf numFmtId="0" fontId="20" fillId="0" borderId="1" xfId="0" applyFont="1" applyFill="1" applyBorder="1" applyAlignment="1">
      <alignment horizontal="left" vertical="top" wrapText="1"/>
    </xf>
    <xf numFmtId="0" fontId="20" fillId="0" borderId="20" xfId="0" applyFont="1" applyFill="1" applyBorder="1" applyAlignment="1">
      <alignment horizontal="left" vertical="top" wrapText="1"/>
    </xf>
  </cellXfs>
  <cellStyles count="50">
    <cellStyle name="Comma 2" xfId="1" xr:uid="{00000000-0005-0000-0000-000000000000}"/>
    <cellStyle name="Comma 3" xfId="2" xr:uid="{00000000-0005-0000-0000-000001000000}"/>
    <cellStyle name="Comma 4" xfId="3" xr:uid="{00000000-0005-0000-0000-000002000000}"/>
    <cellStyle name="Comma 5" xfId="4" xr:uid="{00000000-0005-0000-0000-000003000000}"/>
    <cellStyle name="Normaallaad 2" xfId="5" xr:uid="{00000000-0005-0000-0000-000005000000}"/>
    <cellStyle name="Normal" xfId="0" builtinId="0"/>
    <cellStyle name="Normal 10" xfId="6" xr:uid="{00000000-0005-0000-0000-000006000000}"/>
    <cellStyle name="Normal 11" xfId="7" xr:uid="{00000000-0005-0000-0000-000007000000}"/>
    <cellStyle name="Normal 2" xfId="8" xr:uid="{00000000-0005-0000-0000-000008000000}"/>
    <cellStyle name="Normal 2 2" xfId="9" xr:uid="{00000000-0005-0000-0000-000009000000}"/>
    <cellStyle name="Normal 3" xfId="10" xr:uid="{00000000-0005-0000-0000-00000A000000}"/>
    <cellStyle name="Normal 3 2" xfId="11" xr:uid="{00000000-0005-0000-0000-00000B000000}"/>
    <cellStyle name="Normal 4" xfId="12" xr:uid="{00000000-0005-0000-0000-00000C000000}"/>
    <cellStyle name="Normal 4 2" xfId="13" xr:uid="{00000000-0005-0000-0000-00000D000000}"/>
    <cellStyle name="Normal 4 3" xfId="14" xr:uid="{00000000-0005-0000-0000-00000E000000}"/>
    <cellStyle name="Normal 4 3 2" xfId="15" xr:uid="{00000000-0005-0000-0000-00000F000000}"/>
    <cellStyle name="Normal 4 3 2 2" xfId="16" xr:uid="{00000000-0005-0000-0000-000010000000}"/>
    <cellStyle name="Normal 4 3 3" xfId="17" xr:uid="{00000000-0005-0000-0000-000011000000}"/>
    <cellStyle name="Normal 4 4" xfId="18" xr:uid="{00000000-0005-0000-0000-000012000000}"/>
    <cellStyle name="Normal 4 4 2" xfId="19" xr:uid="{00000000-0005-0000-0000-000013000000}"/>
    <cellStyle name="Normal 4 5" xfId="20" xr:uid="{00000000-0005-0000-0000-000014000000}"/>
    <cellStyle name="Normal 5" xfId="21" xr:uid="{00000000-0005-0000-0000-000015000000}"/>
    <cellStyle name="Normal 6" xfId="22" xr:uid="{00000000-0005-0000-0000-000016000000}"/>
    <cellStyle name="Normal 6 2" xfId="23" xr:uid="{00000000-0005-0000-0000-000017000000}"/>
    <cellStyle name="Normal 6 2 2" xfId="24" xr:uid="{00000000-0005-0000-0000-000018000000}"/>
    <cellStyle name="Normal 6 2 2 2" xfId="25" xr:uid="{00000000-0005-0000-0000-000019000000}"/>
    <cellStyle name="Normal 6 2 3" xfId="26" xr:uid="{00000000-0005-0000-0000-00001A000000}"/>
    <cellStyle name="Normal 6 3" xfId="27" xr:uid="{00000000-0005-0000-0000-00001B000000}"/>
    <cellStyle name="Normal 6 3 2" xfId="28" xr:uid="{00000000-0005-0000-0000-00001C000000}"/>
    <cellStyle name="Normal 6 4" xfId="29" xr:uid="{00000000-0005-0000-0000-00001D000000}"/>
    <cellStyle name="Normal 7" xfId="30" xr:uid="{00000000-0005-0000-0000-00001E000000}"/>
    <cellStyle name="Normal 7 2" xfId="31" xr:uid="{00000000-0005-0000-0000-00001F000000}"/>
    <cellStyle name="Normal 8" xfId="32" xr:uid="{00000000-0005-0000-0000-000020000000}"/>
    <cellStyle name="Normal 8 2" xfId="33" xr:uid="{00000000-0005-0000-0000-000021000000}"/>
    <cellStyle name="Normal 9" xfId="34" xr:uid="{00000000-0005-0000-0000-000022000000}"/>
    <cellStyle name="Normal 9 2" xfId="35" xr:uid="{00000000-0005-0000-0000-000023000000}"/>
    <cellStyle name="Percent 2" xfId="36" xr:uid="{00000000-0005-0000-0000-000024000000}"/>
    <cellStyle name="Percent 2 2" xfId="37" xr:uid="{00000000-0005-0000-0000-000025000000}"/>
    <cellStyle name="Percent 3" xfId="38" xr:uid="{00000000-0005-0000-0000-000026000000}"/>
    <cellStyle name="Percent 3 2" xfId="39" xr:uid="{00000000-0005-0000-0000-000027000000}"/>
    <cellStyle name="Percent 3 3" xfId="40" xr:uid="{00000000-0005-0000-0000-000028000000}"/>
    <cellStyle name="Percent 3 3 2" xfId="41" xr:uid="{00000000-0005-0000-0000-000029000000}"/>
    <cellStyle name="Percent 3 3 2 2" xfId="42" xr:uid="{00000000-0005-0000-0000-00002A000000}"/>
    <cellStyle name="Percent 3 3 3" xfId="43" xr:uid="{00000000-0005-0000-0000-00002B000000}"/>
    <cellStyle name="Percent 3 4" xfId="44" xr:uid="{00000000-0005-0000-0000-00002C000000}"/>
    <cellStyle name="Percent 3 4 2" xfId="45" xr:uid="{00000000-0005-0000-0000-00002D000000}"/>
    <cellStyle name="Percent 3 5" xfId="46" xr:uid="{00000000-0005-0000-0000-00002E000000}"/>
    <cellStyle name="Percent 4" xfId="47" xr:uid="{00000000-0005-0000-0000-00002F000000}"/>
    <cellStyle name="Style 1" xfId="48" xr:uid="{00000000-0005-0000-0000-000030000000}"/>
    <cellStyle name="Style 1 2" xfId="49"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3416300</xdr:colOff>
      <xdr:row>3</xdr:row>
      <xdr:rowOff>768350</xdr:rowOff>
    </xdr:to>
    <xdr:pic>
      <xdr:nvPicPr>
        <xdr:cNvPr id="1135" name="Picture 2">
          <a:extLst>
            <a:ext uri="{FF2B5EF4-FFF2-40B4-BE49-F238E27FC236}">
              <a16:creationId xmlns:a16="http://schemas.microsoft.com/office/drawing/2014/main" id="{00000000-0008-0000-0000-00006F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8750"/>
          <a:ext cx="4019550"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8"/>
  <sheetViews>
    <sheetView tabSelected="1" zoomScale="77" zoomScaleNormal="75" workbookViewId="0">
      <selection activeCell="B12" sqref="B12:C12"/>
    </sheetView>
  </sheetViews>
  <sheetFormatPr defaultColWidth="9.109375" defaultRowHeight="13.2"/>
  <cols>
    <col min="1" max="1" width="8.6640625" style="6" customWidth="1"/>
    <col min="2" max="3" width="53.21875" style="2" customWidth="1"/>
    <col min="4" max="4" width="16.33203125" style="7" customWidth="1"/>
    <col min="5" max="6" width="15.5546875" style="9" customWidth="1"/>
    <col min="7" max="10" width="15.44140625" style="9" customWidth="1"/>
    <col min="11" max="12" width="15.5546875" style="9" customWidth="1"/>
    <col min="13" max="13" width="12.88671875" style="6" customWidth="1"/>
    <col min="14" max="14" width="16.6640625" style="6" customWidth="1"/>
    <col min="15" max="15" width="23.44140625" style="6" customWidth="1"/>
    <col min="16" max="16384" width="9.109375" style="6"/>
  </cols>
  <sheetData>
    <row r="1" spans="1:14">
      <c r="B1"/>
    </row>
    <row r="2" spans="1:14">
      <c r="B2"/>
    </row>
    <row r="3" spans="1:14">
      <c r="B3" s="41" t="s">
        <v>19</v>
      </c>
    </row>
    <row r="4" spans="1:14" ht="76.95" customHeight="1">
      <c r="A4" s="91" t="s">
        <v>18</v>
      </c>
      <c r="B4" s="92"/>
      <c r="C4" s="95"/>
      <c r="D4" s="95"/>
      <c r="E4" s="95"/>
      <c r="F4" s="95"/>
    </row>
    <row r="5" spans="1:14" ht="71.55" customHeight="1">
      <c r="A5" s="93" t="s">
        <v>21</v>
      </c>
      <c r="B5" s="94"/>
      <c r="C5" s="94"/>
      <c r="D5" s="94"/>
      <c r="E5" s="94"/>
    </row>
    <row r="6" spans="1:14">
      <c r="K6" s="56"/>
      <c r="L6" s="57"/>
    </row>
    <row r="7" spans="1:14">
      <c r="A7" s="24"/>
      <c r="B7" s="8" t="s">
        <v>3</v>
      </c>
      <c r="C7" s="15"/>
      <c r="D7" s="50">
        <v>2022</v>
      </c>
      <c r="E7" s="50">
        <v>2023</v>
      </c>
      <c r="F7" s="50">
        <v>2024</v>
      </c>
      <c r="G7" s="50">
        <v>2025</v>
      </c>
      <c r="H7" s="50">
        <v>2026</v>
      </c>
      <c r="I7" s="50">
        <v>2027</v>
      </c>
      <c r="J7" s="50">
        <v>2028</v>
      </c>
      <c r="K7" s="52">
        <v>2029</v>
      </c>
      <c r="L7" s="96" t="s">
        <v>4</v>
      </c>
      <c r="M7" s="96"/>
      <c r="N7" s="25" t="s">
        <v>4</v>
      </c>
    </row>
    <row r="8" spans="1:14" ht="40.200000000000003" thickBot="1">
      <c r="A8" s="28" t="s">
        <v>0</v>
      </c>
      <c r="B8" s="29" t="s">
        <v>8</v>
      </c>
      <c r="C8" s="30" t="s">
        <v>20</v>
      </c>
      <c r="D8" s="31" t="s">
        <v>22</v>
      </c>
      <c r="E8" s="31" t="s">
        <v>22</v>
      </c>
      <c r="F8" s="31" t="s">
        <v>22</v>
      </c>
      <c r="G8" s="31" t="s">
        <v>22</v>
      </c>
      <c r="H8" s="31" t="s">
        <v>22</v>
      </c>
      <c r="I8" s="31" t="s">
        <v>22</v>
      </c>
      <c r="J8" s="31" t="s">
        <v>22</v>
      </c>
      <c r="K8" s="31" t="s">
        <v>22</v>
      </c>
      <c r="L8" s="32" t="s">
        <v>10</v>
      </c>
      <c r="M8" s="32" t="s">
        <v>23</v>
      </c>
      <c r="N8" s="33" t="s">
        <v>9</v>
      </c>
    </row>
    <row r="9" spans="1:14" ht="21" customHeight="1">
      <c r="A9" s="86">
        <v>9</v>
      </c>
      <c r="B9" s="89" t="s">
        <v>26</v>
      </c>
      <c r="C9" s="90"/>
      <c r="D9" s="73">
        <f t="shared" ref="D9:M9" si="0">D13+D17</f>
        <v>0</v>
      </c>
      <c r="E9" s="73">
        <f t="shared" si="0"/>
        <v>239804.56</v>
      </c>
      <c r="F9" s="73">
        <f t="shared" si="0"/>
        <v>255762.78</v>
      </c>
      <c r="G9" s="76">
        <f t="shared" si="0"/>
        <v>256009.14</v>
      </c>
      <c r="H9" s="76">
        <f t="shared" si="0"/>
        <v>268916.24</v>
      </c>
      <c r="I9" s="76">
        <f t="shared" si="0"/>
        <v>321585.88</v>
      </c>
      <c r="J9" s="76">
        <f t="shared" si="0"/>
        <v>299306.13</v>
      </c>
      <c r="K9" s="73">
        <f t="shared" si="0"/>
        <v>299512.27</v>
      </c>
      <c r="L9" s="83">
        <f t="shared" si="0"/>
        <v>1940897</v>
      </c>
      <c r="M9" s="83">
        <f t="shared" si="0"/>
        <v>0</v>
      </c>
      <c r="N9" s="68">
        <f>L9+M9</f>
        <v>1940897</v>
      </c>
    </row>
    <row r="10" spans="1:14" ht="21" customHeight="1">
      <c r="A10" s="87"/>
      <c r="B10" s="71" t="s">
        <v>36</v>
      </c>
      <c r="C10" s="72"/>
      <c r="D10" s="74"/>
      <c r="E10" s="74"/>
      <c r="F10" s="74"/>
      <c r="G10" s="77"/>
      <c r="H10" s="77"/>
      <c r="I10" s="77"/>
      <c r="J10" s="77"/>
      <c r="K10" s="74"/>
      <c r="L10" s="84"/>
      <c r="M10" s="84"/>
      <c r="N10" s="69"/>
    </row>
    <row r="11" spans="1:14" ht="21" customHeight="1">
      <c r="A11" s="87"/>
      <c r="B11" s="71" t="s">
        <v>25</v>
      </c>
      <c r="C11" s="72"/>
      <c r="D11" s="74"/>
      <c r="E11" s="74"/>
      <c r="F11" s="74"/>
      <c r="G11" s="77"/>
      <c r="H11" s="77"/>
      <c r="I11" s="77"/>
      <c r="J11" s="77"/>
      <c r="K11" s="74"/>
      <c r="L11" s="84"/>
      <c r="M11" s="84"/>
      <c r="N11" s="69"/>
    </row>
    <row r="12" spans="1:14" ht="20.399999999999999" customHeight="1">
      <c r="A12" s="88"/>
      <c r="B12" s="97" t="s">
        <v>27</v>
      </c>
      <c r="C12" s="98"/>
      <c r="D12" s="75"/>
      <c r="E12" s="75"/>
      <c r="F12" s="75"/>
      <c r="G12" s="78"/>
      <c r="H12" s="78"/>
      <c r="I12" s="78"/>
      <c r="J12" s="78"/>
      <c r="K12" s="75"/>
      <c r="L12" s="85"/>
      <c r="M12" s="85"/>
      <c r="N12" s="70"/>
    </row>
    <row r="13" spans="1:14">
      <c r="A13" s="34" t="s">
        <v>28</v>
      </c>
      <c r="B13" s="79" t="s">
        <v>14</v>
      </c>
      <c r="C13" s="80"/>
      <c r="D13" s="20">
        <f>SUM(D14:D15)</f>
        <v>0</v>
      </c>
      <c r="E13" s="20">
        <f>SUM(E14:E16)</f>
        <v>239804.56</v>
      </c>
      <c r="F13" s="20">
        <f t="shared" ref="F13:L13" si="1">SUM(F14:F16)</f>
        <v>255762.78</v>
      </c>
      <c r="G13" s="20">
        <f t="shared" si="1"/>
        <v>256009.14</v>
      </c>
      <c r="H13" s="20">
        <f t="shared" si="1"/>
        <v>268916.24</v>
      </c>
      <c r="I13" s="20">
        <f t="shared" si="1"/>
        <v>321585.88</v>
      </c>
      <c r="J13" s="20">
        <f t="shared" si="1"/>
        <v>299306.13</v>
      </c>
      <c r="K13" s="20">
        <f t="shared" si="1"/>
        <v>299512.27</v>
      </c>
      <c r="L13" s="20">
        <f t="shared" si="1"/>
        <v>1940897</v>
      </c>
      <c r="M13" s="27">
        <f>SUM(M14:M17)</f>
        <v>0</v>
      </c>
      <c r="N13" s="35">
        <f>L13+M13</f>
        <v>1940897</v>
      </c>
    </row>
    <row r="14" spans="1:14">
      <c r="A14" s="53" t="s">
        <v>29</v>
      </c>
      <c r="B14" s="42" t="s">
        <v>11</v>
      </c>
      <c r="C14" s="42" t="s">
        <v>30</v>
      </c>
      <c r="D14" s="43">
        <v>0</v>
      </c>
      <c r="E14" s="43">
        <v>3825.56</v>
      </c>
      <c r="F14" s="43">
        <v>5555.78</v>
      </c>
      <c r="G14" s="43">
        <v>5802.14</v>
      </c>
      <c r="H14" s="43">
        <v>6054.24</v>
      </c>
      <c r="I14" s="43">
        <v>6294.26</v>
      </c>
      <c r="J14" s="43">
        <v>6544.13</v>
      </c>
      <c r="K14" s="43">
        <v>6750.27</v>
      </c>
      <c r="L14" s="54">
        <f>SUM(E14:F14:G14:H14:I14:J14:K14)</f>
        <v>40826.380000000005</v>
      </c>
      <c r="M14" s="54"/>
      <c r="N14" s="55">
        <f>L14+M14</f>
        <v>40826.380000000005</v>
      </c>
    </row>
    <row r="15" spans="1:14" ht="26.4">
      <c r="A15" s="36" t="s">
        <v>31</v>
      </c>
      <c r="B15" s="1" t="s">
        <v>32</v>
      </c>
      <c r="C15" s="1" t="s">
        <v>33</v>
      </c>
      <c r="D15" s="19">
        <v>0</v>
      </c>
      <c r="E15" s="19">
        <v>235679</v>
      </c>
      <c r="F15" s="19">
        <v>250107</v>
      </c>
      <c r="G15" s="19">
        <v>250107</v>
      </c>
      <c r="H15" s="19">
        <v>262762</v>
      </c>
      <c r="I15" s="19">
        <v>315191.62</v>
      </c>
      <c r="J15" s="19">
        <v>292762</v>
      </c>
      <c r="K15" s="19">
        <v>292762</v>
      </c>
      <c r="L15" s="26">
        <f>SUM(E15:F15:G15:H15:I15:J15:K15)</f>
        <v>1899370.62</v>
      </c>
      <c r="M15" s="26">
        <v>0</v>
      </c>
      <c r="N15" s="37">
        <f>L15+M15</f>
        <v>1899370.62</v>
      </c>
    </row>
    <row r="16" spans="1:14" ht="26.4">
      <c r="A16" s="44" t="s">
        <v>34</v>
      </c>
      <c r="B16" s="1" t="s">
        <v>24</v>
      </c>
      <c r="C16" s="45" t="s">
        <v>37</v>
      </c>
      <c r="D16" s="46">
        <v>0</v>
      </c>
      <c r="E16" s="46">
        <v>300</v>
      </c>
      <c r="F16" s="46">
        <v>100</v>
      </c>
      <c r="G16" s="46">
        <v>100</v>
      </c>
      <c r="H16" s="46">
        <v>100</v>
      </c>
      <c r="I16" s="46">
        <v>100</v>
      </c>
      <c r="J16" s="46">
        <v>0</v>
      </c>
      <c r="K16" s="46">
        <v>0</v>
      </c>
      <c r="L16" s="47">
        <v>700</v>
      </c>
      <c r="M16" s="47">
        <v>0</v>
      </c>
      <c r="N16" s="48">
        <v>700</v>
      </c>
    </row>
    <row r="17" spans="1:14" ht="13.8" thickBot="1">
      <c r="A17" s="58" t="s">
        <v>35</v>
      </c>
      <c r="B17" s="81" t="s">
        <v>7</v>
      </c>
      <c r="C17" s="82"/>
      <c r="D17" s="38">
        <v>0</v>
      </c>
      <c r="E17" s="38">
        <v>0</v>
      </c>
      <c r="F17" s="38">
        <v>0</v>
      </c>
      <c r="G17" s="38">
        <v>0</v>
      </c>
      <c r="H17" s="38">
        <v>0</v>
      </c>
      <c r="I17" s="38">
        <v>0</v>
      </c>
      <c r="J17" s="38">
        <v>0</v>
      </c>
      <c r="K17" s="38">
        <v>0</v>
      </c>
      <c r="L17" s="39">
        <v>0</v>
      </c>
      <c r="M17" s="39">
        <v>0</v>
      </c>
      <c r="N17" s="40">
        <f>L17+M17</f>
        <v>0</v>
      </c>
    </row>
    <row r="20" spans="1:14">
      <c r="A20" s="3" t="s">
        <v>13</v>
      </c>
      <c r="B20" s="4"/>
      <c r="C20" s="4"/>
      <c r="E20" s="7"/>
      <c r="F20" s="7"/>
      <c r="G20" s="7"/>
      <c r="H20" s="7"/>
      <c r="I20" s="7"/>
      <c r="J20" s="7"/>
      <c r="K20" s="7"/>
      <c r="L20" s="7"/>
      <c r="N20" s="63"/>
    </row>
    <row r="21" spans="1:14">
      <c r="E21" s="7"/>
      <c r="F21" s="7"/>
      <c r="G21" s="7"/>
      <c r="H21" s="7"/>
      <c r="I21" s="7"/>
      <c r="J21" s="7"/>
      <c r="K21" s="7"/>
      <c r="L21" s="7"/>
    </row>
    <row r="22" spans="1:14">
      <c r="A22" s="49"/>
      <c r="B22" s="14" t="s">
        <v>3</v>
      </c>
      <c r="C22" s="14"/>
      <c r="D22" s="50">
        <v>2022</v>
      </c>
      <c r="E22" s="50">
        <v>2023</v>
      </c>
      <c r="F22" s="50">
        <v>2024</v>
      </c>
      <c r="G22" s="50">
        <v>2025</v>
      </c>
      <c r="H22" s="50">
        <v>2026</v>
      </c>
      <c r="I22" s="50">
        <v>2027</v>
      </c>
      <c r="J22" s="50">
        <v>2028</v>
      </c>
      <c r="K22" s="51">
        <v>2029</v>
      </c>
      <c r="L22" s="21" t="s">
        <v>4</v>
      </c>
    </row>
    <row r="23" spans="1:14">
      <c r="A23" s="18"/>
      <c r="B23" s="8" t="s">
        <v>5</v>
      </c>
      <c r="C23" s="8"/>
      <c r="D23" s="8" t="s">
        <v>6</v>
      </c>
      <c r="E23" s="8" t="s">
        <v>6</v>
      </c>
      <c r="F23" s="8" t="s">
        <v>6</v>
      </c>
      <c r="G23" s="8" t="s">
        <v>6</v>
      </c>
      <c r="H23" s="8" t="s">
        <v>6</v>
      </c>
      <c r="I23" s="8" t="s">
        <v>6</v>
      </c>
      <c r="J23" s="8" t="s">
        <v>6</v>
      </c>
      <c r="K23" s="5" t="s">
        <v>6</v>
      </c>
      <c r="L23" s="8" t="s">
        <v>6</v>
      </c>
    </row>
    <row r="24" spans="1:14" ht="26.4">
      <c r="A24" s="16">
        <v>1</v>
      </c>
      <c r="B24" s="13" t="s">
        <v>12</v>
      </c>
      <c r="C24" s="13"/>
      <c r="D24" s="22"/>
      <c r="E24" s="22"/>
      <c r="F24" s="22"/>
      <c r="G24" s="22"/>
      <c r="H24" s="22"/>
      <c r="I24" s="22"/>
      <c r="J24" s="22"/>
      <c r="K24" s="23"/>
      <c r="L24" s="22"/>
    </row>
    <row r="25" spans="1:14">
      <c r="A25" s="16">
        <v>2</v>
      </c>
      <c r="B25" s="17" t="s">
        <v>15</v>
      </c>
      <c r="C25" s="17"/>
      <c r="D25" s="59">
        <v>0</v>
      </c>
      <c r="E25" s="67">
        <f>E26+E27</f>
        <v>239804.56</v>
      </c>
      <c r="F25" s="67">
        <f t="shared" ref="F25:L25" si="2">F26+F27</f>
        <v>255762.78</v>
      </c>
      <c r="G25" s="67">
        <f t="shared" si="2"/>
        <v>256009.14</v>
      </c>
      <c r="H25" s="67">
        <f t="shared" si="2"/>
        <v>268916.24</v>
      </c>
      <c r="I25" s="67">
        <f t="shared" si="2"/>
        <v>321585.88</v>
      </c>
      <c r="J25" s="67">
        <f t="shared" si="2"/>
        <v>299306.13</v>
      </c>
      <c r="K25" s="67">
        <f t="shared" si="2"/>
        <v>299512.27</v>
      </c>
      <c r="L25" s="67">
        <f t="shared" si="2"/>
        <v>1940897</v>
      </c>
    </row>
    <row r="26" spans="1:14">
      <c r="A26" s="10" t="s">
        <v>1</v>
      </c>
      <c r="B26" s="11" t="s">
        <v>16</v>
      </c>
      <c r="C26" s="64">
        <v>0.75</v>
      </c>
      <c r="D26" s="59">
        <v>0</v>
      </c>
      <c r="E26" s="66">
        <f>(E9)*$C$26</f>
        <v>179853.41999999998</v>
      </c>
      <c r="F26" s="66">
        <f t="shared" ref="F26:K26" si="3">(F9)*$C$26</f>
        <v>191822.08499999999</v>
      </c>
      <c r="G26" s="66">
        <f t="shared" si="3"/>
        <v>192006.85500000001</v>
      </c>
      <c r="H26" s="66">
        <f t="shared" si="3"/>
        <v>201687.18</v>
      </c>
      <c r="I26" s="66">
        <f t="shared" si="3"/>
        <v>241189.41</v>
      </c>
      <c r="J26" s="66">
        <f t="shared" si="3"/>
        <v>224479.5975</v>
      </c>
      <c r="K26" s="66">
        <f t="shared" si="3"/>
        <v>224634.20250000001</v>
      </c>
      <c r="L26" s="66">
        <f>SUM(E26:K26)</f>
        <v>1455672.75</v>
      </c>
    </row>
    <row r="27" spans="1:14">
      <c r="A27" s="10" t="s">
        <v>2</v>
      </c>
      <c r="B27" s="12" t="s">
        <v>17</v>
      </c>
      <c r="C27" s="65">
        <v>0.25</v>
      </c>
      <c r="D27" s="59">
        <v>0</v>
      </c>
      <c r="E27" s="66">
        <f>(E9)*$C$27</f>
        <v>59951.14</v>
      </c>
      <c r="F27" s="66">
        <f t="shared" ref="F27:K27" si="4">(F9)*$C$27</f>
        <v>63940.695</v>
      </c>
      <c r="G27" s="66">
        <f t="shared" si="4"/>
        <v>64002.285000000003</v>
      </c>
      <c r="H27" s="66">
        <f t="shared" si="4"/>
        <v>67229.06</v>
      </c>
      <c r="I27" s="66">
        <f>(I9)*$C$27</f>
        <v>80396.47</v>
      </c>
      <c r="J27" s="66">
        <f t="shared" si="4"/>
        <v>74826.532500000001</v>
      </c>
      <c r="K27" s="66">
        <f t="shared" si="4"/>
        <v>74878.067500000005</v>
      </c>
      <c r="L27" s="66">
        <f>SUM(E27:K27)</f>
        <v>485224.25</v>
      </c>
    </row>
    <row r="28" spans="1:14">
      <c r="A28" s="60"/>
      <c r="B28" s="61"/>
      <c r="D28" s="62"/>
    </row>
  </sheetData>
  <mergeCells count="22">
    <mergeCell ref="A4:B4"/>
    <mergeCell ref="A5:E5"/>
    <mergeCell ref="C4:F4"/>
    <mergeCell ref="L7:M7"/>
    <mergeCell ref="B17:C17"/>
    <mergeCell ref="L9:L12"/>
    <mergeCell ref="M9:M12"/>
    <mergeCell ref="A9:A12"/>
    <mergeCell ref="B9:C9"/>
    <mergeCell ref="D9:D12"/>
    <mergeCell ref="E9:E12"/>
    <mergeCell ref="H9:H12"/>
    <mergeCell ref="I9:I12"/>
    <mergeCell ref="J9:J12"/>
    <mergeCell ref="K9:K12"/>
    <mergeCell ref="N9:N12"/>
    <mergeCell ref="B10:C10"/>
    <mergeCell ref="B11:C11"/>
    <mergeCell ref="B12:C12"/>
    <mergeCell ref="F9:F12"/>
    <mergeCell ref="G9:G12"/>
    <mergeCell ref="B13:C13"/>
  </mergeCells>
  <phoneticPr fontId="1" type="noConversion"/>
  <pageMargins left="0.74803149606299213" right="0.74803149606299213" top="0.98425196850393704" bottom="0.98425196850393704" header="0.51181102362204722" footer="0.51181102362204722"/>
  <pageSetup paperSize="9" scale="41" fitToHeight="3" orientation="landscape" r:id="rId1"/>
  <headerFooter alignWithMargins="0"/>
  <customProperties>
    <customPr name="EpmWorksheetKeyString_GUID" r:id="rId2"/>
  </customPropertie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tegevuskava ja eelarve</vt:lpstr>
    </vt:vector>
  </TitlesOfParts>
  <Company>Sotsiaalministeerium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katrin.soopalu</dc:creator>
  <cp:lastModifiedBy>Kristel Tamme</cp:lastModifiedBy>
  <cp:lastPrinted>2017-01-31T14:01:14Z</cp:lastPrinted>
  <dcterms:created xsi:type="dcterms:W3CDTF">2008-10-09T12:25:50Z</dcterms:created>
  <dcterms:modified xsi:type="dcterms:W3CDTF">2024-05-09T10:29:21Z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